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9FC8FF5-19F7-4CED-840C-296B177FA12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Pistole" sheetId="3" r:id="rId1"/>
    <sheet name="Sheet1" sheetId="4" r:id="rId2"/>
  </sheets>
  <definedNames>
    <definedName name="_xlnm.Print_Area" localSheetId="0">Pistole!$A$1:$Q$33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3" l="1"/>
  <c r="O33" i="3" s="1"/>
  <c r="J33" i="3"/>
  <c r="K33" i="3" s="1"/>
  <c r="F33" i="3"/>
  <c r="G33" i="3" s="1"/>
  <c r="Q34" i="3"/>
  <c r="P34" i="3"/>
  <c r="O34" i="3"/>
  <c r="N34" i="3"/>
  <c r="K34" i="3"/>
  <c r="J34" i="3"/>
  <c r="G34" i="3"/>
  <c r="F34" i="3"/>
  <c r="N16" i="3"/>
  <c r="O16" i="3" s="1"/>
  <c r="J16" i="3"/>
  <c r="K16" i="3" s="1"/>
  <c r="F16" i="3"/>
  <c r="G16" i="3" s="1"/>
  <c r="N27" i="3"/>
  <c r="O27" i="3" s="1"/>
  <c r="J27" i="3"/>
  <c r="K27" i="3" s="1"/>
  <c r="F27" i="3"/>
  <c r="G27" i="3" s="1"/>
  <c r="N22" i="3"/>
  <c r="O22" i="3" s="1"/>
  <c r="J22" i="3"/>
  <c r="K22" i="3" s="1"/>
  <c r="F22" i="3"/>
  <c r="G22" i="3" s="1"/>
  <c r="N5" i="3"/>
  <c r="O5" i="3" s="1"/>
  <c r="J5" i="3"/>
  <c r="K5" i="3" s="1"/>
  <c r="F5" i="3"/>
  <c r="G5" i="3" s="1"/>
  <c r="O18" i="3"/>
  <c r="J18" i="3"/>
  <c r="K18" i="3" s="1"/>
  <c r="F18" i="3"/>
  <c r="G18" i="3" s="1"/>
  <c r="N10" i="3"/>
  <c r="O10" i="3" s="1"/>
  <c r="J10" i="3"/>
  <c r="K10" i="3" s="1"/>
  <c r="F10" i="3"/>
  <c r="G10" i="3" s="1"/>
  <c r="N19" i="3"/>
  <c r="O19" i="3" s="1"/>
  <c r="J19" i="3"/>
  <c r="K19" i="3" s="1"/>
  <c r="F19" i="3"/>
  <c r="G19" i="3" s="1"/>
  <c r="N11" i="3"/>
  <c r="O11" i="3" s="1"/>
  <c r="J11" i="3"/>
  <c r="K11" i="3" s="1"/>
  <c r="F11" i="3"/>
  <c r="G11" i="3" s="1"/>
  <c r="N25" i="3"/>
  <c r="O25" i="3" s="1"/>
  <c r="J25" i="3"/>
  <c r="K25" i="3" s="1"/>
  <c r="F25" i="3"/>
  <c r="G25" i="3" s="1"/>
  <c r="N9" i="3"/>
  <c r="O9" i="3" s="1"/>
  <c r="J9" i="3"/>
  <c r="K9" i="3" s="1"/>
  <c r="F9" i="3"/>
  <c r="G9" i="3" s="1"/>
  <c r="N23" i="3"/>
  <c r="O23" i="3" s="1"/>
  <c r="J23" i="3"/>
  <c r="K23" i="3" s="1"/>
  <c r="F23" i="3"/>
  <c r="G23" i="3" s="1"/>
  <c r="N20" i="3"/>
  <c r="O20" i="3" s="1"/>
  <c r="J20" i="3"/>
  <c r="K20" i="3" s="1"/>
  <c r="F20" i="3"/>
  <c r="G20" i="3" s="1"/>
  <c r="N32" i="3"/>
  <c r="O32" i="3" s="1"/>
  <c r="J32" i="3"/>
  <c r="K32" i="3" s="1"/>
  <c r="F32" i="3"/>
  <c r="G32" i="3" s="1"/>
  <c r="N26" i="3"/>
  <c r="O26" i="3" s="1"/>
  <c r="J26" i="3"/>
  <c r="K26" i="3" s="1"/>
  <c r="F26" i="3"/>
  <c r="G26" i="3" s="1"/>
  <c r="N21" i="3"/>
  <c r="O21" i="3" s="1"/>
  <c r="J21" i="3"/>
  <c r="K21" i="3" s="1"/>
  <c r="F21" i="3"/>
  <c r="G21" i="3" s="1"/>
  <c r="N28" i="3"/>
  <c r="O28" i="3" s="1"/>
  <c r="J28" i="3"/>
  <c r="K28" i="3" s="1"/>
  <c r="F28" i="3"/>
  <c r="G28" i="3" s="1"/>
  <c r="N6" i="3"/>
  <c r="O6" i="3" s="1"/>
  <c r="J6" i="3"/>
  <c r="K6" i="3" s="1"/>
  <c r="F6" i="3"/>
  <c r="G6" i="3" s="1"/>
  <c r="N8" i="3"/>
  <c r="O8" i="3" s="1"/>
  <c r="J8" i="3"/>
  <c r="K8" i="3" s="1"/>
  <c r="F8" i="3"/>
  <c r="G8" i="3" s="1"/>
  <c r="N30" i="3"/>
  <c r="O30" i="3" s="1"/>
  <c r="J30" i="3"/>
  <c r="K30" i="3" s="1"/>
  <c r="F30" i="3"/>
  <c r="G30" i="3" s="1"/>
  <c r="N12" i="3"/>
  <c r="O12" i="3" s="1"/>
  <c r="J12" i="3"/>
  <c r="K12" i="3" s="1"/>
  <c r="F12" i="3"/>
  <c r="G12" i="3" s="1"/>
  <c r="N7" i="3"/>
  <c r="O7" i="3" s="1"/>
  <c r="J7" i="3"/>
  <c r="K7" i="3" s="1"/>
  <c r="F7" i="3"/>
  <c r="G7" i="3" s="1"/>
  <c r="N13" i="3"/>
  <c r="O13" i="3" s="1"/>
  <c r="J13" i="3"/>
  <c r="K13" i="3" s="1"/>
  <c r="F13" i="3"/>
  <c r="G13" i="3" s="1"/>
  <c r="N29" i="3"/>
  <c r="O29" i="3" s="1"/>
  <c r="J29" i="3"/>
  <c r="K29" i="3" s="1"/>
  <c r="F29" i="3"/>
  <c r="G29" i="3" s="1"/>
  <c r="N31" i="3"/>
  <c r="O31" i="3" s="1"/>
  <c r="J31" i="3"/>
  <c r="K31" i="3" s="1"/>
  <c r="F31" i="3"/>
  <c r="G31" i="3" s="1"/>
  <c r="N15" i="3"/>
  <c r="O15" i="3" s="1"/>
  <c r="J15" i="3"/>
  <c r="K15" i="3" s="1"/>
  <c r="F15" i="3"/>
  <c r="G15" i="3" s="1"/>
  <c r="N17" i="3"/>
  <c r="O17" i="3" s="1"/>
  <c r="J17" i="3"/>
  <c r="K17" i="3" s="1"/>
  <c r="F17" i="3"/>
  <c r="G17" i="3" s="1"/>
  <c r="N24" i="3"/>
  <c r="O24" i="3" s="1"/>
  <c r="J24" i="3"/>
  <c r="K24" i="3" s="1"/>
  <c r="F24" i="3"/>
  <c r="G24" i="3" s="1"/>
  <c r="N14" i="3"/>
  <c r="O14" i="3" s="1"/>
  <c r="J14" i="3"/>
  <c r="K14" i="3" s="1"/>
  <c r="F14" i="3"/>
  <c r="G14" i="3" s="1"/>
  <c r="P33" i="3" l="1"/>
  <c r="P10" i="3"/>
  <c r="P22" i="3"/>
  <c r="P18" i="3"/>
  <c r="P27" i="3"/>
  <c r="P5" i="3"/>
  <c r="P16" i="3"/>
  <c r="P24" i="3"/>
  <c r="P6" i="3"/>
  <c r="P19" i="3"/>
  <c r="P17" i="3"/>
  <c r="P15" i="3"/>
  <c r="P23" i="3"/>
  <c r="P25" i="3"/>
  <c r="P20" i="3"/>
  <c r="P14" i="3"/>
  <c r="P32" i="3"/>
  <c r="P29" i="3"/>
  <c r="P7" i="3"/>
  <c r="P12" i="3"/>
  <c r="P13" i="3"/>
  <c r="P8" i="3"/>
  <c r="P21" i="3"/>
  <c r="P26" i="3"/>
  <c r="P31" i="3"/>
  <c r="P30" i="3"/>
  <c r="P28" i="3"/>
  <c r="P9" i="3"/>
  <c r="P11" i="3"/>
  <c r="Q12" i="3" l="1"/>
  <c r="Q7" i="3"/>
  <c r="Q5" i="3"/>
  <c r="Q8" i="3"/>
  <c r="Q10" i="3"/>
  <c r="Q13" i="3"/>
  <c r="Q9" i="3"/>
  <c r="Q14" i="3"/>
  <c r="Q18" i="3"/>
  <c r="Q16" i="3"/>
  <c r="Q21" i="3"/>
  <c r="Q22" i="3"/>
  <c r="Q11" i="3"/>
  <c r="Q19" i="3"/>
</calcChain>
</file>

<file path=xl/sharedStrings.xml><?xml version="1.0" encoding="utf-8"?>
<sst xmlns="http://schemas.openxmlformats.org/spreadsheetml/2006/main" count="50" uniqueCount="50">
  <si>
    <t>Nr.p.k.</t>
  </si>
  <si>
    <t>Vārds, uzvārds</t>
  </si>
  <si>
    <t>Dzimšanas gads</t>
  </si>
  <si>
    <t>1.vingr. punkti</t>
  </si>
  <si>
    <t>1.vingr.Vieta</t>
  </si>
  <si>
    <t>1.vingr. Punkti kopā</t>
  </si>
  <si>
    <t>2.vingr. punkti</t>
  </si>
  <si>
    <t>2.vingr.Vieta</t>
  </si>
  <si>
    <t>2.vingr. Punkti kopā</t>
  </si>
  <si>
    <t>3.vingr. punkti</t>
  </si>
  <si>
    <t>3.vingr.Vieta</t>
  </si>
  <si>
    <t>3.vingr. Punkti kopā</t>
  </si>
  <si>
    <t>Punkti kopā</t>
  </si>
  <si>
    <t>Vieta</t>
  </si>
  <si>
    <t>Galvenais Tiesnesis: Andris Sosnars</t>
  </si>
  <si>
    <t>1.vingr.augstākais</t>
  </si>
  <si>
    <t>2.vingr.augstākais</t>
  </si>
  <si>
    <t>3.vingr.augstākais</t>
  </si>
  <si>
    <t>Ogre 02.11.2024</t>
  </si>
  <si>
    <t>OGRES NSC 2024.GADA KAUSA IZCĪŅA LIETIŠĶAJĀ ŠAUŠANĀ 2.POSMS</t>
  </si>
  <si>
    <t>Kaspars Bajalis</t>
  </si>
  <si>
    <t>Jānis Ošiņš</t>
  </si>
  <si>
    <t>Ivars Upītis</t>
  </si>
  <si>
    <t>Raimonds Lozda</t>
  </si>
  <si>
    <t>Atis Ratnieks</t>
  </si>
  <si>
    <t>Sergejs Voravko</t>
  </si>
  <si>
    <t>Anatolijs Ševcovs</t>
  </si>
  <si>
    <t>Aleksandrs Daņilovs</t>
  </si>
  <si>
    <t>Artūrs Kupcovs</t>
  </si>
  <si>
    <t>Kristaps Grīviņš</t>
  </si>
  <si>
    <t>Nataļja Basina</t>
  </si>
  <si>
    <t>Bruno Babincevs</t>
  </si>
  <si>
    <t>Ostins Deņisenoks</t>
  </si>
  <si>
    <t>Genadijs Klementjevs</t>
  </si>
  <si>
    <t>Mārtiņš Sedelnieks</t>
  </si>
  <si>
    <t>Viktorija Arta Volkova</t>
  </si>
  <si>
    <t>Evija Rudze</t>
  </si>
  <si>
    <t>Gints Kļaviņš</t>
  </si>
  <si>
    <t>Mārtiņš Dzelmītis</t>
  </si>
  <si>
    <t>Andis Kajons</t>
  </si>
  <si>
    <t>Ģirts Ēdolfs</t>
  </si>
  <si>
    <t>Aija Konrāde</t>
  </si>
  <si>
    <t>Rodions Zaharovs</t>
  </si>
  <si>
    <t>Gļebs Izmestjevs</t>
  </si>
  <si>
    <t>Kristians Vjatkins</t>
  </si>
  <si>
    <t>Aksels Kaimiņš</t>
  </si>
  <si>
    <t>Igors Gribusts</t>
  </si>
  <si>
    <t>Māris Noviks</t>
  </si>
  <si>
    <t>Arnis Birze</t>
  </si>
  <si>
    <t>bez ieskaites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</si>
</sst>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86"/>
      <scheme val="minor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4" tint="-0.249977111117893"/>
      <name val="Times New Roman"/>
      <family val="1"/>
      <charset val="186"/>
    </font>
    <font>
      <b/>
      <sz val="12"/>
      <color theme="4" tint="-0.249977111117893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2" borderId="5" xfId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2" borderId="11" xfId="1" applyBorder="1" applyAlignment="1">
      <alignment horizontal="center" vertical="center" wrapText="1"/>
    </xf>
    <xf numFmtId="0" fontId="1" fillId="2" borderId="14" xfId="1" applyBorder="1" applyAlignment="1">
      <alignment horizontal="center" vertical="center" wrapText="1"/>
    </xf>
    <xf numFmtId="0" fontId="1" fillId="2" borderId="16" xfId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2" borderId="7" xfId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2" borderId="9" xfId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2" borderId="13" xfId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Good" xfId="1" builtinId="26"/>
    <cellStyle name="Normal" xfId="0" builtinId="0"/>
  </cellStyles>
  <dxfs count="21"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1C0E73-56A1-42FC-B195-BB0EC3C2C39D}" name="Tabula95" displayName="Tabula95" ref="A4:Q34" totalsRowShown="0" headerRowDxfId="20" dataDxfId="18" headerRowBorderDxfId="19" tableBorderDxfId="17">
  <autoFilter ref="A4:Q34" xr:uid="{6D1C0E73-56A1-42FC-B195-BB0EC3C2C39D}"/>
  <sortState xmlns:xlrd2="http://schemas.microsoft.com/office/spreadsheetml/2017/richdata2" ref="A5:Q34">
    <sortCondition ref="Q4:Q34"/>
  </sortState>
  <tableColumns count="17">
    <tableColumn id="1" xr3:uid="{A6E98021-1CA4-4C43-8BD7-ED0DE251E07A}" name="Nr.p.k." dataDxfId="16"/>
    <tableColumn id="2" xr3:uid="{DC87A45B-B1BB-40D1-B1EC-71E141B6B99C}" name="Vārds, uzvārds" dataDxfId="15"/>
    <tableColumn id="8" xr3:uid="{20C93FBD-866A-453F-B2AB-5B60A52E778C}" name="Dzimšanas gads" dataDxfId="14"/>
    <tableColumn id="3" xr3:uid="{84EE12B7-411A-4907-92FC-C4A7AA324217}" name="1.vingr. punkti" dataDxfId="13"/>
    <tableColumn id="4" xr3:uid="{3CA9A519-7F74-41CB-A960-07A222C81D65}" name="1.vingr.augstākais" dataDxfId="12"/>
    <tableColumn id="5" xr3:uid="{5D195E35-607E-4BFC-9693-6440C7424459}" name="1.vingr.Vieta" dataDxfId="11">
      <calculatedColumnFormula>IF(ISBLANK(D5),"",RANK($D5,$D$5:$D$34)+SUMPRODUCT(($D$5:$D$34=D5)*(E5&lt;$E$5:$E$34)))</calculatedColumnFormula>
    </tableColumn>
    <tableColumn id="6" xr3:uid="{DB35192C-9762-4313-9613-20D25170584A}" name="1.vingr. Punkti kopā" dataDxfId="10">
      <calculatedColumnFormula>IF(ISBLANK(D5),"",IF($F5=1,20,IF($F5=2,18,IF($F5=3,16,IF($F5=4,15,IF($F5=5,14,IF($F5=6,13,IF($F5=7,12,IF($F5=8,11,IF($F5=9,10,IF($F5=10,9,IF($F5=11,8,IF($F5=12,7,IF($F5=13,6,IF($F5=14,5,IF($F5=15,4,IF($F5=16,3,IF($F5=17,2,IF($F5&gt;=18,1,IF($F5=""," "))))))))))))))))))))</calculatedColumnFormula>
    </tableColumn>
    <tableColumn id="7" xr3:uid="{E59DA396-8AE8-47E2-9910-DBBE1D15550A}" name="2.vingr. punkti" dataDxfId="9"/>
    <tableColumn id="17" xr3:uid="{A495D6F0-7A3C-482D-A03C-AC5042B02204}" name="2.vingr.augstākais" dataDxfId="8"/>
    <tableColumn id="9" xr3:uid="{5F2DC49C-DF25-4F1E-9090-C883B00A29EF}" name="2.vingr.Vieta" dataDxfId="7">
      <calculatedColumnFormula>IF(ISBLANK(H5),"",RANK($H5,$H$5:$H$34)+SUMPRODUCT(($H$5:$H$34=H5)*(I5&lt;$I$5:$I$34)))</calculatedColumnFormula>
    </tableColumn>
    <tableColumn id="10" xr3:uid="{018A0274-9F49-4D75-8F50-DFFA5A0417BC}" name="2.vingr. Punkti kopā" dataDxfId="6">
      <calculatedColumnFormula>IF(ISBLANK(H5),"",IF($J5=1,20,IF($J5=2,18,IF($J5=3,16,IF($J5=4,15,IF($J5=5,14,IF($J5=6,13,IF($J5=7,12,IF($J5=8,11,IF($J5=9,10,IF($J5=10,9,IF($J5=11,8,IF($J5=12,7,IF($J5=13,6,IF($J5=14,5,IF($J5=15,4,IF($J5=16,3,IF($J5=17,2,IF($J5&gt;=18,1,)))))))))))))))))))</calculatedColumnFormula>
    </tableColumn>
    <tableColumn id="11" xr3:uid="{898E55E7-F4CD-4B4D-B86E-D54BA264F4D2}" name="3.vingr. punkti" dataDxfId="5"/>
    <tableColumn id="18" xr3:uid="{61E00565-57DC-4393-A901-1422F271D4AF}" name="3.vingr.augstākais" dataDxfId="4"/>
    <tableColumn id="13" xr3:uid="{0695631B-3E9F-4EE9-B083-ADA8F43168F0}" name="3.vingr.Vieta" dataDxfId="3">
      <calculatedColumnFormula>IF(ISBLANK(L5),"",RANK($L5,$L$6:$L$32))</calculatedColumnFormula>
    </tableColumn>
    <tableColumn id="14" xr3:uid="{67BCC5CE-9954-473C-AA08-9C1801EA3F4B}" name="3.vingr. Punkti kopā" dataDxfId="2">
      <calculatedColumnFormula>IF(ISBLANK(L5),"",IF($N5=1,20,IF($N5=2,18,IF($N5=3,16,IF($N5=4,15,IF($N5=5,14,IF($N5=6,13,IF($N5=7,12,IF($N5=8,11,IF($N5=9,10,IF($N5=10,9,IF($N5=11,8,IF($N5=12,7,IF($N5=13,6,IF($N5=14,5,IF($N5=15,4,IF($N5=16,3,IF($N5=17,2,IF($N5&gt;=18,1,IF($N5=""," "))))))))))))))))))))</calculatedColumnFormula>
    </tableColumn>
    <tableColumn id="15" xr3:uid="{85DDC5E6-C1B7-418B-B3E8-8293C6268E99}" name="Punkti kopā" dataDxfId="1">
      <calculatedColumnFormula>IF(ISBLANK(L5),"",SUM(G5,K5,O5))</calculatedColumnFormula>
    </tableColumn>
    <tableColumn id="16" xr3:uid="{6D79DFB3-8495-49C2-9A3C-9FFF55701BC4}" name="Vieta" dataDxfId="0">
      <calculatedColumnFormula>IF(ISBLANK(P6),"",RANK($P6,$P$6:$P$32))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11630-286B-4D09-99BF-6FA4BEBFF0F6}">
  <sheetPr>
    <tabColor theme="0" tint="-0.34998626667073579"/>
  </sheetPr>
  <dimension ref="A1:Q35"/>
  <sheetViews>
    <sheetView tabSelected="1" zoomScale="78" zoomScaleNormal="78" workbookViewId="0">
      <selection sqref="A1:Q1"/>
    </sheetView>
  </sheetViews>
  <sheetFormatPr defaultRowHeight="15" x14ac:dyDescent="0.25"/>
  <cols>
    <col min="1" max="1" width="7.85546875" customWidth="1"/>
    <col min="2" max="3" width="23.42578125" customWidth="1"/>
    <col min="4" max="4" width="10.7109375" customWidth="1"/>
    <col min="5" max="5" width="11.5703125" customWidth="1"/>
    <col min="6" max="6" width="18.28515625" customWidth="1"/>
    <col min="7" max="7" width="9" customWidth="1"/>
    <col min="8" max="8" width="10.28515625" customWidth="1"/>
    <col min="9" max="9" width="10.85546875" customWidth="1"/>
    <col min="10" max="10" width="8.7109375" customWidth="1"/>
    <col min="11" max="11" width="10.28515625" customWidth="1"/>
    <col min="12" max="12" width="11.7109375" customWidth="1"/>
    <col min="13" max="13" width="13.28515625" customWidth="1"/>
    <col min="14" max="14" width="8.85546875" customWidth="1"/>
    <col min="15" max="17" width="11.7109375" customWidth="1"/>
  </cols>
  <sheetData>
    <row r="1" spans="1:17" ht="18.75" x14ac:dyDescent="0.3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 t="s">
        <v>18</v>
      </c>
      <c r="M2" s="1"/>
      <c r="N2" s="1"/>
      <c r="O2" s="1"/>
      <c r="P2" s="1"/>
      <c r="Q2" s="1"/>
    </row>
    <row r="4" spans="1:17" ht="48" thickBot="1" x14ac:dyDescent="0.3">
      <c r="A4" s="2" t="s">
        <v>0</v>
      </c>
      <c r="B4" s="3" t="s">
        <v>1</v>
      </c>
      <c r="C4" s="3" t="s">
        <v>2</v>
      </c>
      <c r="D4" s="3" t="s">
        <v>3</v>
      </c>
      <c r="E4" s="4" t="s">
        <v>15</v>
      </c>
      <c r="F4" s="4" t="s">
        <v>4</v>
      </c>
      <c r="G4" s="4" t="s">
        <v>5</v>
      </c>
      <c r="H4" s="3" t="s">
        <v>6</v>
      </c>
      <c r="I4" s="3" t="s">
        <v>16</v>
      </c>
      <c r="J4" s="4" t="s">
        <v>7</v>
      </c>
      <c r="K4" s="4" t="s">
        <v>8</v>
      </c>
      <c r="L4" s="3" t="s">
        <v>9</v>
      </c>
      <c r="M4" s="3" t="s">
        <v>17</v>
      </c>
      <c r="N4" s="4" t="s">
        <v>10</v>
      </c>
      <c r="O4" s="4" t="s">
        <v>11</v>
      </c>
      <c r="P4" s="4" t="s">
        <v>12</v>
      </c>
      <c r="Q4" s="5" t="s">
        <v>13</v>
      </c>
    </row>
    <row r="5" spans="1:17" ht="15.75" x14ac:dyDescent="0.25">
      <c r="A5" s="6">
        <v>26</v>
      </c>
      <c r="B5" s="7" t="s">
        <v>46</v>
      </c>
      <c r="C5" s="8">
        <v>1959</v>
      </c>
      <c r="D5" s="9">
        <v>92</v>
      </c>
      <c r="E5" s="18"/>
      <c r="F5" s="19">
        <f t="shared" ref="F5:F34" si="0">IF(ISBLANK(D5),"",RANK($D5,$D$5:$D$34)+SUMPRODUCT(($D$5:$D$34=D5)*(E5&lt;$E$5:$E$34)))</f>
        <v>2</v>
      </c>
      <c r="G5" s="10">
        <f t="shared" ref="G5:G34" si="1">IF(ISBLANK(D5),"",IF($F5=1,20,IF($F5=2,18,IF($F5=3,16,IF($F5=4,15,IF($F5=5,14,IF($F5=6,13,IF($F5=7,12,IF($F5=8,11,IF($F5=9,10,IF($F5=10,9,IF($F5=11,8,IF($F5=12,7,IF($F5=13,6,IF($F5=14,5,IF($F5=15,4,IF($F5=16,3,IF($F5=17,2,IF($F5&gt;=18,1,IF($F5=""," "))))))))))))))))))))</f>
        <v>18</v>
      </c>
      <c r="H5" s="9">
        <v>85</v>
      </c>
      <c r="I5" s="20"/>
      <c r="J5" s="19">
        <f t="shared" ref="J5:J34" si="2">IF(ISBLANK(H5),"",RANK($H5,$H$5:$H$34)+SUMPRODUCT(($H$5:$H$34=H5)*(I5&lt;$I$5:$I$34)))</f>
        <v>1</v>
      </c>
      <c r="K5" s="10">
        <f t="shared" ref="K5:K34" si="3">IF(ISBLANK(H5),"",IF($J5=1,20,IF($J5=2,18,IF($J5=3,16,IF($J5=4,15,IF($J5=5,14,IF($J5=6,13,IF($J5=7,12,IF($J5=8,11,IF($J5=9,10,IF($J5=10,9,IF($J5=11,8,IF($J5=12,7,IF($J5=13,6,IF($J5=14,5,IF($J5=15,4,IF($J5=16,3,IF($J5=17,2,IF($J5&gt;=18,1,)))))))))))))))))))</f>
        <v>20</v>
      </c>
      <c r="L5" s="31">
        <v>82</v>
      </c>
      <c r="M5" s="20"/>
      <c r="N5" s="19">
        <f>IF(ISBLANK(L5),"",RANK($L5,$L$5:$L$34))</f>
        <v>3</v>
      </c>
      <c r="O5" s="15">
        <f t="shared" ref="O5:O34" si="4">IF(ISBLANK(L5),"",IF($N5=1,20,IF($N5=2,18,IF($N5=3,16,IF($N5=4,15,IF($N5=5,14,IF($N5=6,13,IF($N5=7,12,IF($N5=8,11,IF($N5=9,10,IF($N5=10,9,IF($N5=11,8,IF($N5=12,7,IF($N5=13,6,IF($N5=14,5,IF($N5=15,4,IF($N5=16,3,IF($N5=17,2,IF($N5&gt;=18,1,IF($N5=""," "))))))))))))))))))))</f>
        <v>16</v>
      </c>
      <c r="P5" s="16">
        <f t="shared" ref="P5:P34" si="5">IF(ISBLANK(L5),"",SUM(G5,K5,O5))</f>
        <v>54</v>
      </c>
      <c r="Q5" s="21">
        <f>IF(ISBLANK(L5),"",RANK($P5,$P$5:$P$34))</f>
        <v>1</v>
      </c>
    </row>
    <row r="6" spans="1:17" ht="15.75" x14ac:dyDescent="0.25">
      <c r="A6" s="11">
        <v>12</v>
      </c>
      <c r="B6" s="12" t="s">
        <v>34</v>
      </c>
      <c r="C6" s="13">
        <v>1991</v>
      </c>
      <c r="D6" s="14">
        <v>89</v>
      </c>
      <c r="E6" s="22"/>
      <c r="F6" s="19">
        <f t="shared" si="0"/>
        <v>3</v>
      </c>
      <c r="G6" s="10">
        <f t="shared" si="1"/>
        <v>16</v>
      </c>
      <c r="H6" s="14">
        <v>82</v>
      </c>
      <c r="I6" s="23"/>
      <c r="J6" s="19">
        <f t="shared" si="2"/>
        <v>2</v>
      </c>
      <c r="K6" s="10">
        <f t="shared" si="3"/>
        <v>18</v>
      </c>
      <c r="L6" s="28">
        <v>85</v>
      </c>
      <c r="M6" s="23"/>
      <c r="N6" s="19">
        <f t="shared" ref="N6:N15" si="6">IF(ISBLANK(L6),"",RANK($L6,$L$5:$L$34)+SUMPRODUCT(($L$5:$L$34=L6)*(M6&lt;$M$5:$M$34)))</f>
        <v>1</v>
      </c>
      <c r="O6" s="15">
        <f t="shared" si="4"/>
        <v>20</v>
      </c>
      <c r="P6" s="16">
        <f t="shared" si="5"/>
        <v>54</v>
      </c>
      <c r="Q6" s="21">
        <v>2</v>
      </c>
    </row>
    <row r="7" spans="1:17" ht="15.75" x14ac:dyDescent="0.25">
      <c r="A7" s="11">
        <v>8</v>
      </c>
      <c r="B7" s="12" t="s">
        <v>30</v>
      </c>
      <c r="C7" s="13">
        <v>1978</v>
      </c>
      <c r="D7" s="14">
        <v>86</v>
      </c>
      <c r="E7" s="22"/>
      <c r="F7" s="19">
        <f t="shared" si="0"/>
        <v>6</v>
      </c>
      <c r="G7" s="10">
        <f t="shared" si="1"/>
        <v>13</v>
      </c>
      <c r="H7" s="28">
        <v>72</v>
      </c>
      <c r="I7" s="23"/>
      <c r="J7" s="19">
        <f t="shared" si="2"/>
        <v>5</v>
      </c>
      <c r="K7" s="10">
        <f t="shared" si="3"/>
        <v>14</v>
      </c>
      <c r="L7" s="29">
        <v>84</v>
      </c>
      <c r="M7" s="23"/>
      <c r="N7" s="19">
        <f t="shared" si="6"/>
        <v>2</v>
      </c>
      <c r="O7" s="15">
        <f t="shared" si="4"/>
        <v>18</v>
      </c>
      <c r="P7" s="16">
        <f t="shared" si="5"/>
        <v>45</v>
      </c>
      <c r="Q7" s="21">
        <f t="shared" ref="Q7:Q14" si="7">IF(ISBLANK(L7),"",RANK($P7,$P$5:$P$34))</f>
        <v>3</v>
      </c>
    </row>
    <row r="8" spans="1:17" ht="15.75" x14ac:dyDescent="0.25">
      <c r="A8" s="11">
        <v>11</v>
      </c>
      <c r="B8" s="12" t="s">
        <v>33</v>
      </c>
      <c r="C8" s="13">
        <v>1954</v>
      </c>
      <c r="D8" s="14">
        <v>87</v>
      </c>
      <c r="E8" s="22">
        <v>4</v>
      </c>
      <c r="F8" s="19">
        <f t="shared" si="0"/>
        <v>4</v>
      </c>
      <c r="G8" s="10">
        <f t="shared" si="1"/>
        <v>15</v>
      </c>
      <c r="H8" s="28">
        <v>81</v>
      </c>
      <c r="I8" s="23"/>
      <c r="J8" s="19">
        <f t="shared" si="2"/>
        <v>3</v>
      </c>
      <c r="K8" s="10">
        <f t="shared" si="3"/>
        <v>16</v>
      </c>
      <c r="L8" s="29">
        <v>69</v>
      </c>
      <c r="M8" s="23"/>
      <c r="N8" s="19">
        <f t="shared" si="6"/>
        <v>6</v>
      </c>
      <c r="O8" s="15">
        <f t="shared" si="4"/>
        <v>13</v>
      </c>
      <c r="P8" s="16">
        <f t="shared" si="5"/>
        <v>44</v>
      </c>
      <c r="Q8" s="21">
        <f t="shared" si="7"/>
        <v>4</v>
      </c>
    </row>
    <row r="9" spans="1:17" ht="15.75" x14ac:dyDescent="0.25">
      <c r="A9" s="11">
        <v>19</v>
      </c>
      <c r="B9" s="12" t="s">
        <v>45</v>
      </c>
      <c r="C9" s="13">
        <v>1964</v>
      </c>
      <c r="D9" s="14">
        <v>85</v>
      </c>
      <c r="E9" s="22"/>
      <c r="F9" s="19">
        <f t="shared" si="0"/>
        <v>7</v>
      </c>
      <c r="G9" s="10">
        <f t="shared" si="1"/>
        <v>12</v>
      </c>
      <c r="H9" s="29">
        <v>64</v>
      </c>
      <c r="I9" s="23"/>
      <c r="J9" s="19">
        <f t="shared" si="2"/>
        <v>7</v>
      </c>
      <c r="K9" s="10">
        <f t="shared" si="3"/>
        <v>12</v>
      </c>
      <c r="L9" s="14">
        <v>71</v>
      </c>
      <c r="M9" s="23"/>
      <c r="N9" s="19">
        <f t="shared" si="6"/>
        <v>5</v>
      </c>
      <c r="O9" s="15">
        <f t="shared" si="4"/>
        <v>14</v>
      </c>
      <c r="P9" s="16">
        <f t="shared" si="5"/>
        <v>38</v>
      </c>
      <c r="Q9" s="21">
        <f t="shared" si="7"/>
        <v>5</v>
      </c>
    </row>
    <row r="10" spans="1:17" ht="15.75" x14ac:dyDescent="0.25">
      <c r="A10" s="11">
        <v>24</v>
      </c>
      <c r="B10" s="12" t="s">
        <v>41</v>
      </c>
      <c r="C10" s="13">
        <v>1986</v>
      </c>
      <c r="D10" s="14">
        <v>93</v>
      </c>
      <c r="E10" s="22"/>
      <c r="F10" s="19">
        <f t="shared" si="0"/>
        <v>1</v>
      </c>
      <c r="G10" s="10">
        <f t="shared" si="1"/>
        <v>20</v>
      </c>
      <c r="H10" s="14">
        <v>77</v>
      </c>
      <c r="I10" s="23"/>
      <c r="J10" s="19">
        <f t="shared" si="2"/>
        <v>4</v>
      </c>
      <c r="K10" s="10">
        <f t="shared" si="3"/>
        <v>15</v>
      </c>
      <c r="L10" s="28">
        <v>50</v>
      </c>
      <c r="M10" s="23"/>
      <c r="N10" s="19">
        <f t="shared" si="6"/>
        <v>18</v>
      </c>
      <c r="O10" s="15">
        <f t="shared" si="4"/>
        <v>1</v>
      </c>
      <c r="P10" s="16">
        <f t="shared" si="5"/>
        <v>36</v>
      </c>
      <c r="Q10" s="21">
        <f t="shared" si="7"/>
        <v>6</v>
      </c>
    </row>
    <row r="11" spans="1:17" ht="15.75" x14ac:dyDescent="0.25">
      <c r="A11" s="11">
        <v>21</v>
      </c>
      <c r="B11" s="12" t="s">
        <v>22</v>
      </c>
      <c r="C11" s="13">
        <v>1974</v>
      </c>
      <c r="D11" s="14">
        <v>87</v>
      </c>
      <c r="E11" s="22">
        <v>2</v>
      </c>
      <c r="F11" s="19">
        <f t="shared" si="0"/>
        <v>5</v>
      </c>
      <c r="G11" s="10">
        <f t="shared" si="1"/>
        <v>14</v>
      </c>
      <c r="H11" s="28">
        <v>51</v>
      </c>
      <c r="I11" s="23"/>
      <c r="J11" s="19">
        <f t="shared" si="2"/>
        <v>16</v>
      </c>
      <c r="K11" s="10">
        <f t="shared" si="3"/>
        <v>3</v>
      </c>
      <c r="L11" s="28">
        <v>74</v>
      </c>
      <c r="M11" s="23"/>
      <c r="N11" s="19">
        <f t="shared" si="6"/>
        <v>4</v>
      </c>
      <c r="O11" s="15">
        <f t="shared" si="4"/>
        <v>15</v>
      </c>
      <c r="P11" s="16">
        <f t="shared" si="5"/>
        <v>32</v>
      </c>
      <c r="Q11" s="21">
        <f t="shared" si="7"/>
        <v>7</v>
      </c>
    </row>
    <row r="12" spans="1:17" ht="15.75" x14ac:dyDescent="0.25">
      <c r="A12" s="11">
        <v>9</v>
      </c>
      <c r="B12" s="12" t="s">
        <v>31</v>
      </c>
      <c r="C12" s="13">
        <v>1995</v>
      </c>
      <c r="D12" s="14">
        <v>75</v>
      </c>
      <c r="E12" s="22"/>
      <c r="F12" s="19">
        <f t="shared" si="0"/>
        <v>13</v>
      </c>
      <c r="G12" s="10">
        <f t="shared" si="1"/>
        <v>6</v>
      </c>
      <c r="H12" s="14">
        <v>67</v>
      </c>
      <c r="I12" s="23"/>
      <c r="J12" s="19">
        <f t="shared" si="2"/>
        <v>6</v>
      </c>
      <c r="K12" s="10">
        <f t="shared" si="3"/>
        <v>13</v>
      </c>
      <c r="L12" s="28">
        <v>68</v>
      </c>
      <c r="M12" s="23"/>
      <c r="N12" s="19">
        <f t="shared" si="6"/>
        <v>7</v>
      </c>
      <c r="O12" s="15">
        <f t="shared" si="4"/>
        <v>12</v>
      </c>
      <c r="P12" s="16">
        <f t="shared" si="5"/>
        <v>31</v>
      </c>
      <c r="Q12" s="21">
        <f t="shared" si="7"/>
        <v>8</v>
      </c>
    </row>
    <row r="13" spans="1:17" ht="15.75" x14ac:dyDescent="0.25">
      <c r="A13" s="11">
        <v>7</v>
      </c>
      <c r="B13" s="12" t="s">
        <v>29</v>
      </c>
      <c r="C13" s="13">
        <v>1987</v>
      </c>
      <c r="D13" s="14">
        <v>68</v>
      </c>
      <c r="E13" s="22"/>
      <c r="F13" s="19">
        <f t="shared" si="0"/>
        <v>15</v>
      </c>
      <c r="G13" s="10">
        <f t="shared" si="1"/>
        <v>4</v>
      </c>
      <c r="H13" s="29">
        <v>62</v>
      </c>
      <c r="I13" s="23"/>
      <c r="J13" s="19">
        <f t="shared" si="2"/>
        <v>8</v>
      </c>
      <c r="K13" s="10">
        <f t="shared" si="3"/>
        <v>11</v>
      </c>
      <c r="L13" s="28">
        <v>63</v>
      </c>
      <c r="M13" s="23"/>
      <c r="N13" s="19">
        <f t="shared" si="6"/>
        <v>11</v>
      </c>
      <c r="O13" s="15">
        <f t="shared" si="4"/>
        <v>8</v>
      </c>
      <c r="P13" s="16">
        <f t="shared" si="5"/>
        <v>23</v>
      </c>
      <c r="Q13" s="21">
        <f t="shared" si="7"/>
        <v>9</v>
      </c>
    </row>
    <row r="14" spans="1:17" ht="15.75" x14ac:dyDescent="0.25">
      <c r="A14" s="11">
        <v>1</v>
      </c>
      <c r="B14" s="12" t="s">
        <v>24</v>
      </c>
      <c r="C14" s="13">
        <v>1974</v>
      </c>
      <c r="D14" s="14">
        <v>83</v>
      </c>
      <c r="E14" s="22"/>
      <c r="F14" s="19">
        <f t="shared" si="0"/>
        <v>8</v>
      </c>
      <c r="G14" s="10">
        <f t="shared" si="1"/>
        <v>11</v>
      </c>
      <c r="H14" s="28">
        <v>60</v>
      </c>
      <c r="I14" s="23"/>
      <c r="J14" s="19">
        <f t="shared" si="2"/>
        <v>9</v>
      </c>
      <c r="K14" s="10">
        <f t="shared" si="3"/>
        <v>10</v>
      </c>
      <c r="L14" s="29">
        <v>43</v>
      </c>
      <c r="M14" s="23">
        <v>1</v>
      </c>
      <c r="N14" s="19">
        <f t="shared" si="6"/>
        <v>20</v>
      </c>
      <c r="O14" s="15">
        <f t="shared" si="4"/>
        <v>1</v>
      </c>
      <c r="P14" s="16">
        <f t="shared" si="5"/>
        <v>22</v>
      </c>
      <c r="Q14" s="21">
        <f t="shared" si="7"/>
        <v>10</v>
      </c>
    </row>
    <row r="15" spans="1:17" ht="15.75" x14ac:dyDescent="0.25">
      <c r="A15" s="11">
        <v>4</v>
      </c>
      <c r="B15" s="12" t="s">
        <v>37</v>
      </c>
      <c r="C15" s="13">
        <v>1972</v>
      </c>
      <c r="D15" s="14">
        <v>77</v>
      </c>
      <c r="E15" s="22"/>
      <c r="F15" s="19">
        <f t="shared" si="0"/>
        <v>11</v>
      </c>
      <c r="G15" s="10">
        <f t="shared" si="1"/>
        <v>8</v>
      </c>
      <c r="H15" s="28">
        <v>52</v>
      </c>
      <c r="I15" s="23">
        <v>1</v>
      </c>
      <c r="J15" s="19">
        <f t="shared" si="2"/>
        <v>14</v>
      </c>
      <c r="K15" s="10">
        <f t="shared" si="3"/>
        <v>5</v>
      </c>
      <c r="L15" s="28">
        <v>63</v>
      </c>
      <c r="M15" s="23">
        <v>1</v>
      </c>
      <c r="N15" s="19">
        <f t="shared" si="6"/>
        <v>10</v>
      </c>
      <c r="O15" s="15">
        <f t="shared" si="4"/>
        <v>9</v>
      </c>
      <c r="P15" s="16">
        <f t="shared" si="5"/>
        <v>22</v>
      </c>
      <c r="Q15" s="21">
        <v>11</v>
      </c>
    </row>
    <row r="16" spans="1:17" ht="17.25" customHeight="1" x14ac:dyDescent="0.25">
      <c r="A16" s="11">
        <v>29</v>
      </c>
      <c r="B16" s="12" t="s">
        <v>48</v>
      </c>
      <c r="C16" s="13">
        <v>1982</v>
      </c>
      <c r="D16" s="14">
        <v>81</v>
      </c>
      <c r="E16" s="22">
        <v>1</v>
      </c>
      <c r="F16" s="19">
        <f t="shared" si="0"/>
        <v>10</v>
      </c>
      <c r="G16" s="10">
        <f t="shared" si="1"/>
        <v>9</v>
      </c>
      <c r="H16" s="28">
        <v>59</v>
      </c>
      <c r="I16" s="23"/>
      <c r="J16" s="19">
        <f t="shared" si="2"/>
        <v>10</v>
      </c>
      <c r="K16" s="10">
        <f t="shared" si="3"/>
        <v>9</v>
      </c>
      <c r="L16" s="28">
        <v>27</v>
      </c>
      <c r="M16" s="23"/>
      <c r="N16" s="19">
        <f>IF(ISBLANK(L16),"",RANK($L16,$L$5:$L$34))</f>
        <v>23</v>
      </c>
      <c r="O16" s="15">
        <f t="shared" si="4"/>
        <v>1</v>
      </c>
      <c r="P16" s="16">
        <f t="shared" si="5"/>
        <v>19</v>
      </c>
      <c r="Q16" s="21">
        <f>IF(ISBLANK(L16),"",RANK($P16,$P$5:$P$34))</f>
        <v>12</v>
      </c>
    </row>
    <row r="17" spans="1:17" ht="15.75" x14ac:dyDescent="0.25">
      <c r="A17" s="11">
        <v>3</v>
      </c>
      <c r="B17" s="12" t="s">
        <v>26</v>
      </c>
      <c r="C17" s="13">
        <v>1975</v>
      </c>
      <c r="D17" s="14">
        <v>53</v>
      </c>
      <c r="E17" s="22"/>
      <c r="F17" s="19">
        <f t="shared" si="0"/>
        <v>24</v>
      </c>
      <c r="G17" s="10">
        <f t="shared" si="1"/>
        <v>1</v>
      </c>
      <c r="H17" s="28">
        <v>52</v>
      </c>
      <c r="I17" s="23">
        <v>3</v>
      </c>
      <c r="J17" s="19">
        <f t="shared" si="2"/>
        <v>12</v>
      </c>
      <c r="K17" s="10">
        <f t="shared" si="3"/>
        <v>7</v>
      </c>
      <c r="L17" s="28">
        <v>67</v>
      </c>
      <c r="M17" s="23"/>
      <c r="N17" s="19">
        <f>IF(ISBLANK(L17),"",RANK($L17,$L$5:$L$34)+SUMPRODUCT(($L$5:$L$34=L17)*(M17&lt;$M$5:$M$34)))</f>
        <v>8</v>
      </c>
      <c r="O17" s="15">
        <f t="shared" si="4"/>
        <v>11</v>
      </c>
      <c r="P17" s="16">
        <f t="shared" si="5"/>
        <v>19</v>
      </c>
      <c r="Q17" s="21">
        <v>13</v>
      </c>
    </row>
    <row r="18" spans="1:17" ht="15.75" x14ac:dyDescent="0.25">
      <c r="A18" s="11">
        <v>25</v>
      </c>
      <c r="B18" s="12" t="s">
        <v>21</v>
      </c>
      <c r="C18" s="13">
        <v>1977</v>
      </c>
      <c r="D18" s="14">
        <v>70</v>
      </c>
      <c r="E18" s="22"/>
      <c r="F18" s="19">
        <f t="shared" si="0"/>
        <v>14</v>
      </c>
      <c r="G18" s="10">
        <f t="shared" si="1"/>
        <v>5</v>
      </c>
      <c r="H18" s="14">
        <v>53</v>
      </c>
      <c r="I18" s="23"/>
      <c r="J18" s="19">
        <f t="shared" si="2"/>
        <v>11</v>
      </c>
      <c r="K18" s="10">
        <f t="shared" si="3"/>
        <v>8</v>
      </c>
      <c r="L18" s="29">
        <v>57</v>
      </c>
      <c r="M18" s="23">
        <v>1</v>
      </c>
      <c r="N18" s="19">
        <v>17</v>
      </c>
      <c r="O18" s="15">
        <f t="shared" si="4"/>
        <v>2</v>
      </c>
      <c r="P18" s="16">
        <f t="shared" si="5"/>
        <v>15</v>
      </c>
      <c r="Q18" s="21">
        <f>IF(ISBLANK(L18),"",RANK($P18,$P$5:$P$34))</f>
        <v>14</v>
      </c>
    </row>
    <row r="19" spans="1:17" ht="15.75" x14ac:dyDescent="0.25">
      <c r="A19" s="11">
        <v>23</v>
      </c>
      <c r="B19" s="12" t="s">
        <v>40</v>
      </c>
      <c r="C19" s="13">
        <v>1976</v>
      </c>
      <c r="D19" s="14">
        <v>76</v>
      </c>
      <c r="E19" s="22"/>
      <c r="F19" s="19">
        <f t="shared" si="0"/>
        <v>12</v>
      </c>
      <c r="G19" s="10">
        <f t="shared" si="1"/>
        <v>7</v>
      </c>
      <c r="H19" s="28">
        <v>52</v>
      </c>
      <c r="I19" s="23">
        <v>2</v>
      </c>
      <c r="J19" s="19">
        <f t="shared" si="2"/>
        <v>13</v>
      </c>
      <c r="K19" s="10">
        <f t="shared" si="3"/>
        <v>6</v>
      </c>
      <c r="L19" s="29">
        <v>41</v>
      </c>
      <c r="M19" s="23"/>
      <c r="N19" s="19">
        <f>IF(ISBLANK(L19),"",RANK($L19,$L$5:$L$34)+SUMPRODUCT(($L$5:$L$34=L19)*(M19&lt;$M$5:$M$34)))</f>
        <v>22</v>
      </c>
      <c r="O19" s="15">
        <f t="shared" si="4"/>
        <v>1</v>
      </c>
      <c r="P19" s="16">
        <f t="shared" si="5"/>
        <v>14</v>
      </c>
      <c r="Q19" s="21">
        <f>IF(ISBLANK(L19),"",RANK($P19,$P$5:$P$34))</f>
        <v>15</v>
      </c>
    </row>
    <row r="20" spans="1:17" ht="15.75" x14ac:dyDescent="0.25">
      <c r="A20" s="11">
        <v>17</v>
      </c>
      <c r="B20" s="12" t="s">
        <v>38</v>
      </c>
      <c r="C20" s="13">
        <v>1979</v>
      </c>
      <c r="D20" s="14">
        <v>81</v>
      </c>
      <c r="E20" s="22">
        <v>2</v>
      </c>
      <c r="F20" s="19">
        <f t="shared" si="0"/>
        <v>9</v>
      </c>
      <c r="G20" s="10">
        <f t="shared" si="1"/>
        <v>10</v>
      </c>
      <c r="H20" s="28">
        <v>46</v>
      </c>
      <c r="I20" s="23"/>
      <c r="J20" s="19">
        <f t="shared" si="2"/>
        <v>18</v>
      </c>
      <c r="K20" s="10">
        <f t="shared" si="3"/>
        <v>1</v>
      </c>
      <c r="L20" s="28">
        <v>57</v>
      </c>
      <c r="M20" s="23">
        <v>2</v>
      </c>
      <c r="N20" s="19">
        <f>IF(ISBLANK(L20),"",RANK($L20,$L$5:$L$34)+SUMPRODUCT(($L$5:$L$34=L20)*(M20&lt;$M$5:$M$34)))</f>
        <v>16</v>
      </c>
      <c r="O20" s="15">
        <f t="shared" si="4"/>
        <v>3</v>
      </c>
      <c r="P20" s="16">
        <f t="shared" si="5"/>
        <v>14</v>
      </c>
      <c r="Q20" s="21">
        <v>16</v>
      </c>
    </row>
    <row r="21" spans="1:17" ht="15.75" x14ac:dyDescent="0.25">
      <c r="A21" s="11">
        <v>14</v>
      </c>
      <c r="B21" s="12" t="s">
        <v>36</v>
      </c>
      <c r="C21" s="13">
        <v>1980</v>
      </c>
      <c r="D21" s="14">
        <v>56</v>
      </c>
      <c r="E21" s="22"/>
      <c r="F21" s="24">
        <f t="shared" si="0"/>
        <v>22</v>
      </c>
      <c r="G21" s="15">
        <f t="shared" si="1"/>
        <v>1</v>
      </c>
      <c r="H21" s="28">
        <v>22</v>
      </c>
      <c r="I21" s="23"/>
      <c r="J21" s="24">
        <f t="shared" si="2"/>
        <v>27</v>
      </c>
      <c r="K21" s="15">
        <f t="shared" si="3"/>
        <v>1</v>
      </c>
      <c r="L21" s="29">
        <v>66</v>
      </c>
      <c r="M21" s="23"/>
      <c r="N21" s="19">
        <f>IF(ISBLANK(L21),"",RANK($L21,$L$5:$L$34)+SUMPRODUCT(($L$5:$L$34=L21)*(M21&lt;$M$5:$M$34)))</f>
        <v>9</v>
      </c>
      <c r="O21" s="15">
        <f t="shared" si="4"/>
        <v>10</v>
      </c>
      <c r="P21" s="16">
        <f t="shared" si="5"/>
        <v>12</v>
      </c>
      <c r="Q21" s="21">
        <f>IF(ISBLANK(L21),"",RANK($P21,$P$5:$P$34))</f>
        <v>17</v>
      </c>
    </row>
    <row r="22" spans="1:17" ht="15.75" x14ac:dyDescent="0.25">
      <c r="A22" s="11">
        <v>27</v>
      </c>
      <c r="B22" s="12" t="s">
        <v>47</v>
      </c>
      <c r="C22" s="13">
        <v>1987</v>
      </c>
      <c r="D22" s="14">
        <v>49</v>
      </c>
      <c r="E22" s="22"/>
      <c r="F22" s="24">
        <f t="shared" si="0"/>
        <v>25</v>
      </c>
      <c r="G22" s="15">
        <f t="shared" si="1"/>
        <v>1</v>
      </c>
      <c r="H22" s="29">
        <v>38</v>
      </c>
      <c r="I22" s="23">
        <v>1</v>
      </c>
      <c r="J22" s="24">
        <f t="shared" si="2"/>
        <v>21</v>
      </c>
      <c r="K22" s="15">
        <f t="shared" si="3"/>
        <v>1</v>
      </c>
      <c r="L22" s="29">
        <v>60</v>
      </c>
      <c r="M22" s="23"/>
      <c r="N22" s="19">
        <f>IF(ISBLANK(L22),"",RANK($L22,$L$5:$L$34))</f>
        <v>12</v>
      </c>
      <c r="O22" s="15">
        <f t="shared" si="4"/>
        <v>7</v>
      </c>
      <c r="P22" s="16">
        <f t="shared" si="5"/>
        <v>9</v>
      </c>
      <c r="Q22" s="21">
        <f>IF(ISBLANK(L22),"",RANK($P22,$P$5:$P$34))</f>
        <v>18</v>
      </c>
    </row>
    <row r="23" spans="1:17" ht="15.75" x14ac:dyDescent="0.25">
      <c r="A23" s="11">
        <v>18</v>
      </c>
      <c r="B23" s="12" t="s">
        <v>44</v>
      </c>
      <c r="C23" s="13">
        <v>2005</v>
      </c>
      <c r="D23" s="14">
        <v>25</v>
      </c>
      <c r="E23" s="22"/>
      <c r="F23" s="24">
        <f t="shared" si="0"/>
        <v>28</v>
      </c>
      <c r="G23" s="15">
        <f t="shared" si="1"/>
        <v>1</v>
      </c>
      <c r="H23" s="28">
        <v>32</v>
      </c>
      <c r="I23" s="23"/>
      <c r="J23" s="24">
        <f t="shared" si="2"/>
        <v>24</v>
      </c>
      <c r="K23" s="15">
        <f t="shared" si="3"/>
        <v>1</v>
      </c>
      <c r="L23" s="28">
        <v>58</v>
      </c>
      <c r="M23" s="23"/>
      <c r="N23" s="19">
        <f>IF(ISBLANK(L23),"",RANK($L23,$L$5:$L$34)+SUMPRODUCT(($L$5:$L$34=L23)*(M23&lt;$M$5:$M$34)))</f>
        <v>14</v>
      </c>
      <c r="O23" s="15">
        <f t="shared" si="4"/>
        <v>5</v>
      </c>
      <c r="P23" s="16">
        <f t="shared" si="5"/>
        <v>7</v>
      </c>
      <c r="Q23" s="21">
        <v>19</v>
      </c>
    </row>
    <row r="24" spans="1:17" ht="15.75" x14ac:dyDescent="0.25">
      <c r="A24" s="11">
        <v>2</v>
      </c>
      <c r="B24" s="12" t="s">
        <v>25</v>
      </c>
      <c r="C24" s="13">
        <v>1980</v>
      </c>
      <c r="D24" s="14">
        <v>57</v>
      </c>
      <c r="E24" s="22"/>
      <c r="F24" s="24">
        <f t="shared" si="0"/>
        <v>21</v>
      </c>
      <c r="G24" s="15">
        <f t="shared" si="1"/>
        <v>1</v>
      </c>
      <c r="H24" s="29">
        <v>52</v>
      </c>
      <c r="I24" s="23"/>
      <c r="J24" s="19">
        <f t="shared" si="2"/>
        <v>15</v>
      </c>
      <c r="K24" s="10">
        <f t="shared" si="3"/>
        <v>4</v>
      </c>
      <c r="L24" s="30">
        <v>43</v>
      </c>
      <c r="M24" s="23"/>
      <c r="N24" s="19">
        <f>IF(ISBLANK(L24),"",RANK($L24,$L$5:$L$34)+SUMPRODUCT(($L$5:$L$34=L24)*(M24&lt;$M$5:$M$34)))</f>
        <v>21</v>
      </c>
      <c r="O24" s="15">
        <f t="shared" si="4"/>
        <v>1</v>
      </c>
      <c r="P24" s="16">
        <f t="shared" si="5"/>
        <v>6</v>
      </c>
      <c r="Q24" s="21">
        <v>20</v>
      </c>
    </row>
    <row r="25" spans="1:17" ht="15.75" x14ac:dyDescent="0.25">
      <c r="A25" s="11">
        <v>20</v>
      </c>
      <c r="B25" s="12" t="s">
        <v>39</v>
      </c>
      <c r="C25" s="13">
        <v>1958</v>
      </c>
      <c r="D25" s="14">
        <v>46</v>
      </c>
      <c r="E25" s="22"/>
      <c r="F25" s="24">
        <f t="shared" si="0"/>
        <v>26</v>
      </c>
      <c r="G25" s="15">
        <f t="shared" si="1"/>
        <v>1</v>
      </c>
      <c r="H25" s="29">
        <v>44</v>
      </c>
      <c r="I25" s="23"/>
      <c r="J25" s="19">
        <f t="shared" si="2"/>
        <v>19</v>
      </c>
      <c r="K25" s="10">
        <f t="shared" si="3"/>
        <v>1</v>
      </c>
      <c r="L25" s="29">
        <v>57</v>
      </c>
      <c r="M25" s="23">
        <v>3</v>
      </c>
      <c r="N25" s="19">
        <f>IF(ISBLANK(L25),"",RANK($L25,$L$5:$L$34)+SUMPRODUCT(($L$5:$L$34=L25)*(M25&lt;$M$5:$M$34)))</f>
        <v>15</v>
      </c>
      <c r="O25" s="15">
        <f t="shared" si="4"/>
        <v>4</v>
      </c>
      <c r="P25" s="16">
        <f t="shared" si="5"/>
        <v>6</v>
      </c>
      <c r="Q25" s="21">
        <v>21</v>
      </c>
    </row>
    <row r="26" spans="1:17" ht="15.75" x14ac:dyDescent="0.25">
      <c r="A26" s="11">
        <v>15</v>
      </c>
      <c r="B26" s="12" t="s">
        <v>42</v>
      </c>
      <c r="C26" s="13">
        <v>2004</v>
      </c>
      <c r="D26" s="14">
        <v>67</v>
      </c>
      <c r="E26" s="22"/>
      <c r="F26" s="24">
        <f t="shared" si="0"/>
        <v>16</v>
      </c>
      <c r="G26" s="15">
        <f t="shared" si="1"/>
        <v>3</v>
      </c>
      <c r="H26" s="28">
        <v>40</v>
      </c>
      <c r="I26" s="23"/>
      <c r="J26" s="19">
        <f t="shared" si="2"/>
        <v>20</v>
      </c>
      <c r="K26" s="10">
        <f t="shared" si="3"/>
        <v>1</v>
      </c>
      <c r="L26" s="28">
        <v>26</v>
      </c>
      <c r="M26" s="23"/>
      <c r="N26" s="19">
        <f>IF(ISBLANK(L26),"",RANK($L26,$L$5:$L$34)+SUMPRODUCT(($L$5:$L$34=L26)*(M26&lt;$M$5:$M$34)))</f>
        <v>24</v>
      </c>
      <c r="O26" s="15">
        <f t="shared" si="4"/>
        <v>1</v>
      </c>
      <c r="P26" s="16">
        <f t="shared" si="5"/>
        <v>5</v>
      </c>
      <c r="Q26" s="21">
        <v>22</v>
      </c>
    </row>
    <row r="27" spans="1:17" ht="15.75" x14ac:dyDescent="0.25">
      <c r="A27" s="11">
        <v>28</v>
      </c>
      <c r="B27" s="12" t="s">
        <v>20</v>
      </c>
      <c r="C27" s="13">
        <v>1982</v>
      </c>
      <c r="D27" s="14">
        <v>64</v>
      </c>
      <c r="E27" s="22"/>
      <c r="F27" s="24">
        <f t="shared" si="0"/>
        <v>18</v>
      </c>
      <c r="G27" s="15">
        <f t="shared" si="1"/>
        <v>1</v>
      </c>
      <c r="H27" s="29">
        <v>50</v>
      </c>
      <c r="I27" s="23"/>
      <c r="J27" s="19">
        <f t="shared" si="2"/>
        <v>17</v>
      </c>
      <c r="K27" s="10">
        <f t="shared" si="3"/>
        <v>2</v>
      </c>
      <c r="L27" s="29">
        <v>13</v>
      </c>
      <c r="M27" s="23"/>
      <c r="N27" s="19">
        <f>IF(ISBLANK(L27),"",RANK($L27,$L$5:$L$34))</f>
        <v>26</v>
      </c>
      <c r="O27" s="15">
        <f t="shared" si="4"/>
        <v>1</v>
      </c>
      <c r="P27" s="16">
        <f t="shared" si="5"/>
        <v>4</v>
      </c>
      <c r="Q27" s="21">
        <v>23</v>
      </c>
    </row>
    <row r="28" spans="1:17" ht="15.75" x14ac:dyDescent="0.25">
      <c r="A28" s="11">
        <v>13</v>
      </c>
      <c r="B28" s="12" t="s">
        <v>35</v>
      </c>
      <c r="C28" s="13">
        <v>2003</v>
      </c>
      <c r="D28" s="14">
        <v>66</v>
      </c>
      <c r="E28" s="22"/>
      <c r="F28" s="24">
        <f t="shared" si="0"/>
        <v>17</v>
      </c>
      <c r="G28" s="15">
        <f t="shared" si="1"/>
        <v>2</v>
      </c>
      <c r="H28" s="29">
        <v>36</v>
      </c>
      <c r="I28" s="23"/>
      <c r="J28" s="19">
        <f t="shared" si="2"/>
        <v>23</v>
      </c>
      <c r="K28" s="10">
        <f t="shared" si="3"/>
        <v>1</v>
      </c>
      <c r="L28" s="29">
        <v>2</v>
      </c>
      <c r="M28" s="23"/>
      <c r="N28" s="24">
        <f t="shared" ref="N28:N33" si="8">IF(ISBLANK(L28),"",RANK($L28,$L$5:$L$34)+SUMPRODUCT(($L$5:$L$34=L28)*(M28&lt;$M$5:$M$34)))</f>
        <v>29</v>
      </c>
      <c r="O28" s="15">
        <f t="shared" si="4"/>
        <v>1</v>
      </c>
      <c r="P28" s="16">
        <f t="shared" si="5"/>
        <v>4</v>
      </c>
      <c r="Q28" s="21">
        <v>24</v>
      </c>
    </row>
    <row r="29" spans="1:17" ht="15.75" x14ac:dyDescent="0.25">
      <c r="A29" s="11">
        <v>6</v>
      </c>
      <c r="B29" s="12" t="s">
        <v>28</v>
      </c>
      <c r="C29" s="13">
        <v>2000</v>
      </c>
      <c r="D29" s="14">
        <v>15</v>
      </c>
      <c r="E29" s="22"/>
      <c r="F29" s="24">
        <f t="shared" si="0"/>
        <v>29</v>
      </c>
      <c r="G29" s="15">
        <f t="shared" si="1"/>
        <v>1</v>
      </c>
      <c r="H29" s="29">
        <v>38</v>
      </c>
      <c r="I29" s="23"/>
      <c r="J29" s="19">
        <f t="shared" si="2"/>
        <v>22</v>
      </c>
      <c r="K29" s="10">
        <f t="shared" si="3"/>
        <v>1</v>
      </c>
      <c r="L29" s="28">
        <v>7</v>
      </c>
      <c r="M29" s="23"/>
      <c r="N29" s="24">
        <f t="shared" si="8"/>
        <v>28</v>
      </c>
      <c r="O29" s="15">
        <f t="shared" si="4"/>
        <v>1</v>
      </c>
      <c r="P29" s="16">
        <f t="shared" si="5"/>
        <v>3</v>
      </c>
      <c r="Q29" s="21">
        <v>25</v>
      </c>
    </row>
    <row r="30" spans="1:17" ht="15.75" x14ac:dyDescent="0.25">
      <c r="A30" s="11">
        <v>10</v>
      </c>
      <c r="B30" s="12" t="s">
        <v>32</v>
      </c>
      <c r="C30" s="13">
        <v>2004</v>
      </c>
      <c r="D30" s="14">
        <v>57</v>
      </c>
      <c r="E30" s="22">
        <v>1</v>
      </c>
      <c r="F30" s="24">
        <f t="shared" si="0"/>
        <v>20</v>
      </c>
      <c r="G30" s="15">
        <f t="shared" si="1"/>
        <v>1</v>
      </c>
      <c r="H30" s="28">
        <v>29</v>
      </c>
      <c r="I30" s="23"/>
      <c r="J30" s="19">
        <f t="shared" si="2"/>
        <v>25</v>
      </c>
      <c r="K30" s="10">
        <f t="shared" si="3"/>
        <v>1</v>
      </c>
      <c r="L30" s="29">
        <v>46</v>
      </c>
      <c r="M30" s="23"/>
      <c r="N30" s="24">
        <f t="shared" si="8"/>
        <v>19</v>
      </c>
      <c r="O30" s="15">
        <f t="shared" si="4"/>
        <v>1</v>
      </c>
      <c r="P30" s="16">
        <f t="shared" si="5"/>
        <v>3</v>
      </c>
      <c r="Q30" s="21">
        <v>26</v>
      </c>
    </row>
    <row r="31" spans="1:17" ht="15.75" x14ac:dyDescent="0.25">
      <c r="A31" s="11">
        <v>5</v>
      </c>
      <c r="B31" s="12" t="s">
        <v>27</v>
      </c>
      <c r="C31" s="13">
        <v>1989</v>
      </c>
      <c r="D31" s="14">
        <v>54</v>
      </c>
      <c r="E31" s="22"/>
      <c r="F31" s="24">
        <f t="shared" si="0"/>
        <v>23</v>
      </c>
      <c r="G31" s="15">
        <f t="shared" si="1"/>
        <v>1</v>
      </c>
      <c r="H31" s="29">
        <v>15</v>
      </c>
      <c r="I31" s="23"/>
      <c r="J31" s="19">
        <f t="shared" si="2"/>
        <v>28</v>
      </c>
      <c r="K31" s="10">
        <f t="shared" si="3"/>
        <v>1</v>
      </c>
      <c r="L31" s="28">
        <v>19</v>
      </c>
      <c r="M31" s="22"/>
      <c r="N31" s="24">
        <f t="shared" si="8"/>
        <v>25</v>
      </c>
      <c r="O31" s="15">
        <f t="shared" si="4"/>
        <v>1</v>
      </c>
      <c r="P31" s="16">
        <f t="shared" si="5"/>
        <v>3</v>
      </c>
      <c r="Q31" s="21">
        <v>27</v>
      </c>
    </row>
    <row r="32" spans="1:17" ht="15.75" x14ac:dyDescent="0.25">
      <c r="A32" s="11">
        <v>16</v>
      </c>
      <c r="B32" s="12" t="s">
        <v>43</v>
      </c>
      <c r="C32" s="13">
        <v>2005</v>
      </c>
      <c r="D32" s="14">
        <v>29</v>
      </c>
      <c r="E32" s="22"/>
      <c r="F32" s="24">
        <f t="shared" si="0"/>
        <v>27</v>
      </c>
      <c r="G32" s="15">
        <f t="shared" si="1"/>
        <v>1</v>
      </c>
      <c r="H32" s="29">
        <v>10</v>
      </c>
      <c r="I32" s="22"/>
      <c r="J32" s="19">
        <f t="shared" si="2"/>
        <v>29</v>
      </c>
      <c r="K32" s="10">
        <f t="shared" si="3"/>
        <v>1</v>
      </c>
      <c r="L32" s="29">
        <v>8</v>
      </c>
      <c r="M32" s="22"/>
      <c r="N32" s="24">
        <f t="shared" si="8"/>
        <v>27</v>
      </c>
      <c r="O32" s="15">
        <f t="shared" si="4"/>
        <v>1</v>
      </c>
      <c r="P32" s="16">
        <f t="shared" si="5"/>
        <v>3</v>
      </c>
      <c r="Q32" s="21">
        <v>28</v>
      </c>
    </row>
    <row r="33" spans="1:17" ht="30" x14ac:dyDescent="0.25">
      <c r="A33" s="11">
        <v>22</v>
      </c>
      <c r="B33" s="12" t="s">
        <v>23</v>
      </c>
      <c r="C33" s="13">
        <v>1968</v>
      </c>
      <c r="D33" s="14">
        <v>63</v>
      </c>
      <c r="E33" s="22"/>
      <c r="F33" s="24">
        <f t="shared" si="0"/>
        <v>19</v>
      </c>
      <c r="G33" s="15">
        <f t="shared" si="1"/>
        <v>1</v>
      </c>
      <c r="H33" s="29">
        <v>28</v>
      </c>
      <c r="I33" s="23"/>
      <c r="J33" s="24">
        <f t="shared" si="2"/>
        <v>26</v>
      </c>
      <c r="K33" s="15">
        <f t="shared" si="3"/>
        <v>1</v>
      </c>
      <c r="L33" s="28">
        <v>59</v>
      </c>
      <c r="M33" s="23"/>
      <c r="N33" s="19">
        <f t="shared" si="8"/>
        <v>13</v>
      </c>
      <c r="O33" s="15">
        <f t="shared" si="4"/>
        <v>6</v>
      </c>
      <c r="P33" s="16">
        <f t="shared" si="5"/>
        <v>8</v>
      </c>
      <c r="Q33" s="21" t="s">
        <v>49</v>
      </c>
    </row>
    <row r="34" spans="1:17" ht="15.75" x14ac:dyDescent="0.25">
      <c r="A34" s="11">
        <v>36</v>
      </c>
      <c r="B34" s="25"/>
      <c r="C34" s="13"/>
      <c r="D34" s="26"/>
      <c r="E34" s="27"/>
      <c r="F34" s="24" t="str">
        <f t="shared" si="0"/>
        <v/>
      </c>
      <c r="G34" s="15" t="str">
        <f t="shared" si="1"/>
        <v/>
      </c>
      <c r="H34" s="26"/>
      <c r="I34" s="22"/>
      <c r="J34" s="19" t="str">
        <f t="shared" si="2"/>
        <v/>
      </c>
      <c r="K34" s="10" t="str">
        <f t="shared" si="3"/>
        <v/>
      </c>
      <c r="L34" s="26"/>
      <c r="M34" s="22"/>
      <c r="N34" s="24" t="str">
        <f>IF(ISBLANK(L34),"",RANK($L34,$L$5:$L$34))</f>
        <v/>
      </c>
      <c r="O34" s="17" t="str">
        <f t="shared" si="4"/>
        <v/>
      </c>
      <c r="P34" s="16" t="str">
        <f t="shared" si="5"/>
        <v/>
      </c>
      <c r="Q34" s="21" t="str">
        <f>IF(ISBLANK(L34),"",RANK($P34,$P$5:$P$34))</f>
        <v/>
      </c>
    </row>
    <row r="35" spans="1:17" x14ac:dyDescent="0.25">
      <c r="A35" t="s">
        <v>14</v>
      </c>
    </row>
  </sheetData>
  <mergeCells count="1">
    <mergeCell ref="A1:Q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A3796-362C-470C-A725-30BA0C742D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Pistole</vt:lpstr>
      <vt:lpstr>Sheet1</vt:lpstr>
      <vt:lpstr>Pistole!Print_Area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Platace</dc:creator>
  <cp:lastModifiedBy>User</cp:lastModifiedBy>
  <cp:lastPrinted>2024-11-02T15:40:11Z</cp:lastPrinted>
  <dcterms:created xsi:type="dcterms:W3CDTF">2015-06-05T18:17:20Z</dcterms:created>
  <dcterms:modified xsi:type="dcterms:W3CDTF">2024-11-04T08:58:32Z</dcterms:modified>
</cp:coreProperties>
</file>